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rV\Documents\JanarV\Toolse tee 15\Parendustööde kokkulepe 2018\"/>
    </mc:Choice>
  </mc:AlternateContent>
  <xr:revisionPtr revIDLastSave="0" documentId="13_ncr:1_{412AFD03-8850-4AC3-A89B-17D026226A89}" xr6:coauthVersionLast="34" xr6:coauthVersionMax="34" xr10:uidLastSave="{00000000-0000-0000-0000-000000000000}"/>
  <bookViews>
    <workbookView xWindow="0" yWindow="0" windowWidth="28800" windowHeight="14025" xr2:uid="{00000000-000D-0000-FFFF-FFFF00000000}"/>
  </bookViews>
  <sheets>
    <sheet name="Toolse tee 15, Kunda, maksumu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  <c r="C10" i="1"/>
  <c r="E10" i="1" s="1"/>
  <c r="C11" i="1"/>
  <c r="E11" i="1" s="1"/>
  <c r="C12" i="1"/>
  <c r="E12" i="1" s="1"/>
  <c r="C9" i="1"/>
  <c r="E9" i="1" s="1"/>
  <c r="D16" i="1" l="1"/>
  <c r="C16" i="1"/>
  <c r="B16" i="1"/>
  <c r="E16" i="1" l="1"/>
</calcChain>
</file>

<file path=xl/sharedStrings.xml><?xml version="1.0" encoding="utf-8"?>
<sst xmlns="http://schemas.openxmlformats.org/spreadsheetml/2006/main" count="10" uniqueCount="10">
  <si>
    <t>Lepingu maksumus ilma reservita</t>
  </si>
  <si>
    <t>Reservi kasutati</t>
  </si>
  <si>
    <t>KOKKU</t>
  </si>
  <si>
    <t>Parendustööde kokkuleppesse</t>
  </si>
  <si>
    <t>Fonosüsteemi ehitus</t>
  </si>
  <si>
    <t>Läbipääsu ja valvesüsteemide I etapp (teostatud)</t>
  </si>
  <si>
    <t xml:space="preserve">Videovalvesüsteemi renoveerimine </t>
  </si>
  <si>
    <t>Valve-läbipääsusüsteemi renoveerimine</t>
  </si>
  <si>
    <t>Teostusdokumentatsioon, üldkulud</t>
  </si>
  <si>
    <t xml:space="preserve">
Lepingu reserv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</si>
</sst>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u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1" fillId="0" borderId="0" xfId="0" applyFont="1" applyFill="1" applyBorder="1"/>
    <xf numFmtId="4" fontId="0" fillId="0" borderId="0" xfId="0" applyNumberForma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wrapText="1"/>
    </xf>
    <xf numFmtId="2" fontId="0" fillId="0" borderId="0" xfId="0" applyNumberFormat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numFmt numFmtId="4" formatCode="#,##0.00"/>
      <alignment horizontal="center" vertical="bottom" textRotation="0" wrapText="0" indent="0" justifyLastLine="0" shrinkToFit="0" readingOrder="0"/>
    </dxf>
    <dxf>
      <numFmt numFmtId="4" formatCode="#,##0.00"/>
    </dxf>
    <dxf>
      <border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B8:E16" totalsRowCount="1" headerRowBorderDxfId="2">
  <autoFilter ref="B8:E15" xr:uid="{00000000-0009-0000-0100-000001000000}"/>
  <tableColumns count="4">
    <tableColumn id="2" xr3:uid="{00000000-0010-0000-0000-000002000000}" name="Lepingu maksumus ilma reservita" totalsRowFunction="sum" totalsRowDxfId="1"/>
    <tableColumn id="3" xr3:uid="{00000000-0010-0000-0000-000003000000}" name="_x000a_Lepingu reserv" totalsRowFunction="sum"/>
    <tableColumn id="4" xr3:uid="{00000000-0010-0000-0000-000004000000}" name="Reservi kasutati" totalsRowFunction="sum"/>
    <tableColumn id="7" xr3:uid="{00000000-0010-0000-0000-000007000000}" name="Parendustööde kokkuleppesse" totalsRowFunction="custom" totalsRowDxfId="0">
      <totalsRowFormula>SUM(Tabel1[[#Totals],[Lepingu maksumus ilma reservita]:[Reservi kasutati]])</totalsRow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E26"/>
  <sheetViews>
    <sheetView tabSelected="1" workbookViewId="0">
      <selection activeCell="D27" sqref="D27"/>
    </sheetView>
  </sheetViews>
  <sheetFormatPr defaultRowHeight="15" x14ac:dyDescent="0.25"/>
  <cols>
    <col min="1" max="1" width="19.7109375" customWidth="1"/>
    <col min="2" max="2" width="31.140625" bestFit="1" customWidth="1"/>
    <col min="3" max="3" width="34.42578125" customWidth="1"/>
    <col min="4" max="4" width="22.85546875" customWidth="1"/>
    <col min="5" max="5" width="29.7109375" customWidth="1"/>
    <col min="7" max="7" width="10" bestFit="1" customWidth="1"/>
  </cols>
  <sheetData>
    <row r="7" spans="1:5" ht="15.75" thickBot="1" x14ac:dyDescent="0.3"/>
    <row r="8" spans="1:5" ht="30.75" thickBot="1" x14ac:dyDescent="0.3">
      <c r="B8" s="11" t="s">
        <v>0</v>
      </c>
      <c r="C8" s="4" t="s">
        <v>9</v>
      </c>
      <c r="D8" s="2" t="s">
        <v>1</v>
      </c>
      <c r="E8" s="3" t="s">
        <v>3</v>
      </c>
    </row>
    <row r="9" spans="1:5" ht="30.75" thickBot="1" x14ac:dyDescent="0.3">
      <c r="A9" s="7" t="s">
        <v>6</v>
      </c>
      <c r="B9" s="1">
        <v>16167.59</v>
      </c>
      <c r="C9" s="1">
        <f>Tabel1[[#This Row],[Lepingu maksumus ilma reservita]]*0.1</f>
        <v>1616.759</v>
      </c>
      <c r="D9" s="10">
        <v>0</v>
      </c>
      <c r="E9">
        <f>Tabel1[[#This Row],[Lepingu maksumus ilma reservita]]+Tabel1[[#This Row],[
Lepingu reserv]]</f>
        <v>17784.349000000002</v>
      </c>
    </row>
    <row r="10" spans="1:5" ht="45.75" thickBot="1" x14ac:dyDescent="0.3">
      <c r="A10" s="8" t="s">
        <v>7</v>
      </c>
      <c r="B10" s="1">
        <v>10690</v>
      </c>
      <c r="C10" s="1">
        <f>Tabel1[[#This Row],[Lepingu maksumus ilma reservita]]*0.1</f>
        <v>1069</v>
      </c>
      <c r="D10" s="10">
        <v>0</v>
      </c>
      <c r="E10">
        <f>Tabel1[[#This Row],[Lepingu maksumus ilma reservita]]+Tabel1[[#This Row],[
Lepingu reserv]]</f>
        <v>11759</v>
      </c>
    </row>
    <row r="11" spans="1:5" ht="30.75" thickBot="1" x14ac:dyDescent="0.3">
      <c r="A11" s="8" t="s">
        <v>4</v>
      </c>
      <c r="B11" s="1">
        <v>1222</v>
      </c>
      <c r="C11" s="1">
        <f>Tabel1[[#This Row],[Lepingu maksumus ilma reservita]]*0.1</f>
        <v>122.2</v>
      </c>
      <c r="D11" s="10">
        <v>0</v>
      </c>
      <c r="E11">
        <f>Tabel1[[#This Row],[Lepingu maksumus ilma reservita]]+Tabel1[[#This Row],[
Lepingu reserv]]</f>
        <v>1344.2</v>
      </c>
    </row>
    <row r="12" spans="1:5" ht="30.75" thickBot="1" x14ac:dyDescent="0.3">
      <c r="A12" s="8" t="s">
        <v>8</v>
      </c>
      <c r="B12" s="1">
        <v>1200</v>
      </c>
      <c r="C12" s="1">
        <f>Tabel1[[#This Row],[Lepingu maksumus ilma reservita]]*0.1</f>
        <v>120</v>
      </c>
      <c r="D12" s="10">
        <v>0</v>
      </c>
      <c r="E12">
        <f>Tabel1[[#This Row],[Lepingu maksumus ilma reservita]]+Tabel1[[#This Row],[
Lepingu reserv]]</f>
        <v>1320</v>
      </c>
    </row>
    <row r="13" spans="1:5" ht="45.75" thickBot="1" x14ac:dyDescent="0.3">
      <c r="A13" s="9" t="s">
        <v>5</v>
      </c>
      <c r="B13" s="1">
        <v>5445.8</v>
      </c>
      <c r="C13" s="1">
        <v>0</v>
      </c>
      <c r="D13" s="10">
        <v>0</v>
      </c>
      <c r="E13">
        <f>Tabel1[[#This Row],[Lepingu maksumus ilma reservita]]+Tabel1[[#This Row],[
Lepingu reserv]]</f>
        <v>5445.8</v>
      </c>
    </row>
    <row r="14" spans="1:5" ht="32.25" customHeight="1" x14ac:dyDescent="0.25"/>
    <row r="15" spans="1:5" x14ac:dyDescent="0.25">
      <c r="A15" s="5"/>
      <c r="E15" s="6"/>
    </row>
    <row r="16" spans="1:5" x14ac:dyDescent="0.25">
      <c r="A16" t="s">
        <v>2</v>
      </c>
      <c r="B16" s="1">
        <f>SUBTOTAL(109,Tabel1[Lepingu maksumus ilma reservita])</f>
        <v>34725.39</v>
      </c>
      <c r="C16">
        <f>SUBTOTAL(109,Tabel1[
Lepingu reserv])</f>
        <v>2927.9589999999998</v>
      </c>
      <c r="D16">
        <f>SUBTOTAL(109,Tabel1[Reservi kasutati])</f>
        <v>0</v>
      </c>
      <c r="E16" s="6">
        <f>SUM(Tabel1[[#Totals],[Lepingu maksumus ilma reservita]:[Reservi kasutati]])</f>
        <v>37653.349000000002</v>
      </c>
    </row>
    <row r="21" spans="2:4" x14ac:dyDescent="0.25">
      <c r="B21" s="12"/>
      <c r="C21" s="12"/>
      <c r="D21" s="12"/>
    </row>
    <row r="22" spans="2:4" x14ac:dyDescent="0.25">
      <c r="B22" s="13"/>
      <c r="C22" s="14"/>
      <c r="D22" s="14"/>
    </row>
    <row r="23" spans="2:4" x14ac:dyDescent="0.25">
      <c r="B23" s="13"/>
      <c r="C23" s="14"/>
      <c r="D23" s="14"/>
    </row>
    <row r="24" spans="2:4" x14ac:dyDescent="0.25">
      <c r="B24" s="13"/>
      <c r="C24" s="14"/>
      <c r="D24" s="14"/>
    </row>
    <row r="25" spans="2:4" x14ac:dyDescent="0.25">
      <c r="B25" s="13"/>
      <c r="C25" s="14"/>
      <c r="D25" s="14"/>
    </row>
    <row r="26" spans="2:4" x14ac:dyDescent="0.25">
      <c r="B26" s="13"/>
      <c r="C26" s="14"/>
      <c r="D26" s="1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53BEB233-7F65-49FD-BA0B-012168929F8F}"/>
</file>

<file path=customXml/itemProps2.xml><?xml version="1.0" encoding="utf-8"?>
<ds:datastoreItem xmlns:ds="http://schemas.openxmlformats.org/officeDocument/2006/customXml" ds:itemID="{BF7CCD8C-0B0F-4AD7-9683-EBCA8962D6A5}"/>
</file>

<file path=customXml/itemProps3.xml><?xml version="1.0" encoding="utf-8"?>
<ds:datastoreItem xmlns:ds="http://schemas.openxmlformats.org/officeDocument/2006/customXml" ds:itemID="{E5DE415A-2A65-4DFF-A568-F2431BC53E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Toolse tee 15, Kunda, maksumus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1</dc:title>
  <dc:creator>Marek Moldau</dc:creator>
  <cp:lastModifiedBy>Janar Vellak</cp:lastModifiedBy>
  <dcterms:created xsi:type="dcterms:W3CDTF">2018-01-31T10:33:51Z</dcterms:created>
  <dcterms:modified xsi:type="dcterms:W3CDTF">2018-09-06T10:06:35Z</dcterms:modified>
  <cp:contentType>Dokument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